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Escritorio\ABS-No-CH-CD-008\"/>
    </mc:Choice>
  </mc:AlternateContent>
  <bookViews>
    <workbookView xWindow="0" yWindow="0" windowWidth="11340" windowHeight="6150"/>
  </bookViews>
  <sheets>
    <sheet name="Hoja1" sheetId="1" r:id="rId1"/>
    <sheet name="Hoja2" sheetId="2" state="hidden" r:id="rId2"/>
  </sheets>
  <definedNames>
    <definedName name="_xlnm.Print_Area" localSheetId="0">Hoja1!$A$1:$O$52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H20" i="1" l="1"/>
  <c r="J20" i="1"/>
  <c r="K20" i="1"/>
  <c r="L20" i="1"/>
  <c r="M20" i="1" s="1"/>
  <c r="O42" i="1"/>
  <c r="O43" i="1" s="1"/>
  <c r="O37" i="1"/>
  <c r="O40" i="1" s="1"/>
  <c r="O36" i="1"/>
  <c r="O39" i="1" s="1"/>
  <c r="H21" i="1"/>
  <c r="J21" i="1"/>
  <c r="L21" i="1"/>
  <c r="M21" i="1" s="1"/>
  <c r="H22" i="1"/>
  <c r="J22" i="1"/>
  <c r="L22" i="1"/>
  <c r="M22" i="1" s="1"/>
  <c r="H23" i="1"/>
  <c r="J23" i="1"/>
  <c r="L23" i="1"/>
  <c r="M23" i="1" s="1"/>
  <c r="H24" i="1"/>
  <c r="J24" i="1"/>
  <c r="L24" i="1"/>
  <c r="M24" i="1" s="1"/>
  <c r="H25" i="1"/>
  <c r="K25" i="1" s="1"/>
  <c r="J25" i="1"/>
  <c r="L25" i="1"/>
  <c r="M25" i="1" s="1"/>
  <c r="H26" i="1"/>
  <c r="J26" i="1"/>
  <c r="L26" i="1"/>
  <c r="M26" i="1" s="1"/>
  <c r="N26" i="1"/>
  <c r="H27" i="1"/>
  <c r="J27" i="1"/>
  <c r="L27" i="1"/>
  <c r="M27" i="1" s="1"/>
  <c r="H28" i="1"/>
  <c r="J28" i="1"/>
  <c r="L28" i="1"/>
  <c r="M28" i="1" s="1"/>
  <c r="H29" i="1"/>
  <c r="J29" i="1"/>
  <c r="L29" i="1"/>
  <c r="M29" i="1" s="1"/>
  <c r="H30" i="1"/>
  <c r="J30" i="1"/>
  <c r="L30" i="1"/>
  <c r="M30" i="1" s="1"/>
  <c r="H31" i="1"/>
  <c r="J31" i="1"/>
  <c r="L31" i="1"/>
  <c r="M31" i="1" s="1"/>
  <c r="H32" i="1"/>
  <c r="K32" i="1" s="1"/>
  <c r="J32" i="1"/>
  <c r="L32" i="1"/>
  <c r="M32" i="1" s="1"/>
  <c r="H33" i="1"/>
  <c r="J33" i="1"/>
  <c r="L33" i="1"/>
  <c r="M33" i="1" s="1"/>
  <c r="H34" i="1"/>
  <c r="J34" i="1"/>
  <c r="K34" i="1" s="1"/>
  <c r="L34" i="1"/>
  <c r="M34" i="1" s="1"/>
  <c r="N30" i="1" l="1"/>
  <c r="O30" i="1" s="1"/>
  <c r="N20" i="1"/>
  <c r="O20" i="1" s="1"/>
  <c r="K24" i="1"/>
  <c r="N22" i="1"/>
  <c r="O22" i="1" s="1"/>
  <c r="O35" i="1"/>
  <c r="O38" i="1" s="1"/>
  <c r="N34" i="1"/>
  <c r="O34" i="1" s="1"/>
  <c r="K27" i="1"/>
  <c r="K26" i="1"/>
  <c r="K29" i="1"/>
  <c r="K23" i="1"/>
  <c r="K33" i="1"/>
  <c r="K28" i="1"/>
  <c r="K31" i="1"/>
  <c r="K21" i="1"/>
  <c r="K22" i="1"/>
  <c r="O26" i="1"/>
  <c r="K30" i="1"/>
  <c r="O41" i="1"/>
  <c r="N33" i="1"/>
  <c r="O33" i="1" s="1"/>
  <c r="N29" i="1"/>
  <c r="O29" i="1" s="1"/>
  <c r="N25" i="1"/>
  <c r="O25" i="1" s="1"/>
  <c r="N21" i="1"/>
  <c r="O21" i="1" s="1"/>
  <c r="N31" i="1"/>
  <c r="O31" i="1" s="1"/>
  <c r="N27" i="1"/>
  <c r="O27" i="1" s="1"/>
  <c r="N23" i="1"/>
  <c r="O23" i="1" s="1"/>
  <c r="N32" i="1"/>
  <c r="O32" i="1" s="1"/>
  <c r="N28" i="1"/>
  <c r="O28" i="1" s="1"/>
  <c r="N24" i="1"/>
  <c r="O24" i="1" s="1"/>
  <c r="O4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<sst xmlns="http://schemas.openxmlformats.org/spreadsheetml/2006/main" count="75" uniqueCount="61">
  <si>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</si>
  <si>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</si>
  <si>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</si>
  <si>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</si>
  <si>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</si>
  <si>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</si>
  <si>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</si>
  <si>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</si>
  <si>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</si>
  <si>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</si>
  <si>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</si>
  <si>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</si>
  <si>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</si>
  <si>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</si>
  <si>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</si>
  <si>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</si>
  <si>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</si>
  <si>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</si>
  <si>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</si>
  <si>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</si>
  <si>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</si>
  <si>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</si>
  <si>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</si>
  <si>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</si>
  <si>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</si>
  <si>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</si>
  <si>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</si>
  <si>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</si>
  <si>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</si>
  <si>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</si>
  <si>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</si>
  <si>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</si>
  <si>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</si>
  <si>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</si>
  <si>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</si>
  <si>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</si>
  <si>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</si>
  <si>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</si>
  <si>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</si>
  <si>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</si>
  <si>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</si>
  <si>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</si>
  <si>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</si>
  <si>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</si>
  <si>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</si>
  <si>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PTZ IP 2 MEGAPÍXEL / 32X ZOOM / 200 MTS IR / IP66 / ENTRADA-SALIDA DE AUDIO Y ALARMA / LIC / INSTALACIÓN / CONFIGURACIÓN /</t>
  </si>
  <si>
    <t>CAMARA BALA 4MP LENTE 8-32MM MOTORIZADO H265+ WDR CONTEO FILAS /CALENTADOR / LIC / INSTALACIÓN / CONFIGURACIÓN /</t>
  </si>
  <si>
    <t>PATCH PANEL 24 PUERTOS / INSTALACIÓN / CONFIGURACIÓN /</t>
  </si>
  <si>
    <t>NVR 32 CH H.265 4CH 16CH 1080P HASTA 2 HDMI 4 K / INSTALACIÓN / CONFIGURACIÓN /</t>
  </si>
  <si>
    <t>DS-7616NI-K2/16P - NVR 8 MEGAPÍXEL (4K) / 16 CANALES / INSTALACIÓN / CONFIGURACIÓN /</t>
  </si>
  <si>
    <t>TELEVISOR 43" SMART TV UHD 4K / INSTALACIÓN / CONFIGURACIÓN /</t>
  </si>
  <si>
    <t>TELEVISOR 32'' LED HD - HDR10, SMART TV WEBOS</t>
  </si>
  <si>
    <t>SWITCH POE 16 × 10/100 MBPS PUERTOS, 1 × 1000 MBPS / INSTALACIÓN / CONFIGURACIÓN /</t>
  </si>
  <si>
    <t>MINIDOMO (2560X1440) IR HASTA 30 MTS, LENTE 2.8-12 CÁMARA IP 4MPX / LIC / INSTALACIÓN / CONFIGURACIÓN /</t>
  </si>
  <si>
    <t>TUBO PVC 1" / INSTALACIÓN /</t>
  </si>
  <si>
    <t>CAJA PLASTICA / INSTALACIÓN /</t>
  </si>
  <si>
    <t>KIT JACK RJ45 CAT6 + FACE PLATE + CAJA DE SOBREPONER / INSTALACIÓN /</t>
  </si>
  <si>
    <t>CABLE UTP C6 A / INSTALACIÓN /</t>
  </si>
  <si>
    <t>PATCH CORD 1 M / INSTALACIÓN /</t>
  </si>
  <si>
    <t>PATCH CORD 20CM / INSTALACIÓN /</t>
  </si>
  <si>
    <t>METROS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</si>
</sst>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0" fillId="0" borderId="1" xfId="0" applyBorder="1" applyAlignment="1">
      <alignment wrapText="1"/>
    </xf>
    <xf numFmtId="0" fontId="1" fillId="0" borderId="1"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2"/>
  <sheetViews>
    <sheetView tabSelected="1" topLeftCell="C31" zoomScale="85" zoomScaleNormal="85" zoomScaleSheetLayoutView="70" zoomScalePageLayoutView="55" workbookViewId="0">
      <selection activeCell="F24" sqref="F24"/>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6"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8"/>
      <c r="J12" s="28"/>
      <c r="K12" s="17"/>
    </row>
    <row r="13" spans="1:15" ht="15.75" thickBot="1" x14ac:dyDescent="0.3">
      <c r="A13" s="49"/>
      <c r="B13" s="50"/>
      <c r="C13" s="19"/>
      <c r="D13" s="20"/>
      <c r="E13" s="16"/>
      <c r="F13" s="16"/>
      <c r="G13" s="16"/>
      <c r="K13" s="17"/>
    </row>
    <row r="14" spans="1:15" ht="30" customHeight="1" thickBot="1" x14ac:dyDescent="0.3">
      <c r="A14" s="49"/>
      <c r="B14" s="50"/>
      <c r="C14" s="19"/>
      <c r="D14" s="44" t="s">
        <v>18</v>
      </c>
      <c r="E14" s="45"/>
      <c r="F14" s="45"/>
      <c r="G14" s="46"/>
      <c r="H14" s="7"/>
      <c r="I14" s="28"/>
      <c r="J14" s="28"/>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8"/>
      <c r="J16" s="28"/>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45" x14ac:dyDescent="0.25">
      <c r="A20" s="31">
        <v>1</v>
      </c>
      <c r="B20" s="34" t="s">
        <v>45</v>
      </c>
      <c r="C20" s="32"/>
      <c r="D20" s="24">
        <v>3</v>
      </c>
      <c r="E20" s="35" t="s">
        <v>44</v>
      </c>
      <c r="F20" s="33"/>
      <c r="G20" s="27">
        <v>0</v>
      </c>
      <c r="H20" s="1">
        <f t="shared" ref="H20:H34" si="0">+ROUND(F20*G20,0)</f>
        <v>0</v>
      </c>
      <c r="I20" s="27">
        <v>0</v>
      </c>
      <c r="J20" s="1">
        <f t="shared" ref="J20:J34" si="1">ROUND(F20*I20,0)</f>
        <v>0</v>
      </c>
      <c r="K20" s="1">
        <f t="shared" ref="K20:K34" si="2">ROUND(F20+H20+J20,0)</f>
        <v>0</v>
      </c>
      <c r="L20" s="1">
        <f t="shared" ref="L20:L34" si="3">ROUND(F20*D20,0)</f>
        <v>0</v>
      </c>
      <c r="M20" s="1">
        <f t="shared" ref="M20:M34" si="4">ROUND(L20*G20,0)</f>
        <v>0</v>
      </c>
      <c r="N20" s="1">
        <f t="shared" ref="N20:N34" si="5">ROUND(L20*I20,0)</f>
        <v>0</v>
      </c>
      <c r="O20" s="2">
        <f t="shared" ref="O20:O34" si="6">ROUND(L20+N20+M20,0)</f>
        <v>0</v>
      </c>
    </row>
    <row r="21" spans="1:15" s="23" customFormat="1" ht="45" x14ac:dyDescent="0.25">
      <c r="A21" s="31">
        <v>2</v>
      </c>
      <c r="B21" s="34" t="s">
        <v>46</v>
      </c>
      <c r="C21" s="32"/>
      <c r="D21" s="24">
        <v>1</v>
      </c>
      <c r="E21" s="35" t="s">
        <v>44</v>
      </c>
      <c r="F21" s="33"/>
      <c r="G21" s="27">
        <v>0</v>
      </c>
      <c r="H21" s="1">
        <f t="shared" si="0"/>
        <v>0</v>
      </c>
      <c r="I21" s="27">
        <v>0</v>
      </c>
      <c r="J21" s="1">
        <f t="shared" si="1"/>
        <v>0</v>
      </c>
      <c r="K21" s="1">
        <f t="shared" si="2"/>
        <v>0</v>
      </c>
      <c r="L21" s="1">
        <f t="shared" si="3"/>
        <v>0</v>
      </c>
      <c r="M21" s="1">
        <f t="shared" si="4"/>
        <v>0</v>
      </c>
      <c r="N21" s="1">
        <f t="shared" si="5"/>
        <v>0</v>
      </c>
      <c r="O21" s="2">
        <f t="shared" si="6"/>
        <v>0</v>
      </c>
    </row>
    <row r="22" spans="1:15" s="23" customFormat="1" ht="30" x14ac:dyDescent="0.25">
      <c r="A22" s="31">
        <v>3</v>
      </c>
      <c r="B22" s="34" t="s">
        <v>47</v>
      </c>
      <c r="C22" s="32"/>
      <c r="D22" s="24">
        <v>3</v>
      </c>
      <c r="E22" s="35" t="s">
        <v>44</v>
      </c>
      <c r="F22" s="33"/>
      <c r="G22" s="27">
        <v>0</v>
      </c>
      <c r="H22" s="1">
        <f t="shared" si="0"/>
        <v>0</v>
      </c>
      <c r="I22" s="27">
        <v>0</v>
      </c>
      <c r="J22" s="1">
        <f t="shared" si="1"/>
        <v>0</v>
      </c>
      <c r="K22" s="1">
        <f t="shared" si="2"/>
        <v>0</v>
      </c>
      <c r="L22" s="1">
        <f t="shared" si="3"/>
        <v>0</v>
      </c>
      <c r="M22" s="1">
        <f t="shared" si="4"/>
        <v>0</v>
      </c>
      <c r="N22" s="1">
        <f t="shared" si="5"/>
        <v>0</v>
      </c>
      <c r="O22" s="2">
        <f t="shared" si="6"/>
        <v>0</v>
      </c>
    </row>
    <row r="23" spans="1:15" s="23" customFormat="1" ht="30" x14ac:dyDescent="0.25">
      <c r="A23" s="31">
        <v>4</v>
      </c>
      <c r="B23" s="34" t="s">
        <v>48</v>
      </c>
      <c r="C23" s="32"/>
      <c r="D23" s="24">
        <v>1</v>
      </c>
      <c r="E23" s="35" t="s">
        <v>44</v>
      </c>
      <c r="F23" s="33"/>
      <c r="G23" s="27">
        <v>0</v>
      </c>
      <c r="H23" s="1">
        <f t="shared" si="0"/>
        <v>0</v>
      </c>
      <c r="I23" s="27">
        <v>0</v>
      </c>
      <c r="J23" s="1">
        <f t="shared" si="1"/>
        <v>0</v>
      </c>
      <c r="K23" s="1">
        <f t="shared" si="2"/>
        <v>0</v>
      </c>
      <c r="L23" s="1">
        <f t="shared" si="3"/>
        <v>0</v>
      </c>
      <c r="M23" s="1">
        <f t="shared" si="4"/>
        <v>0</v>
      </c>
      <c r="N23" s="1">
        <f t="shared" si="5"/>
        <v>0</v>
      </c>
      <c r="O23" s="2">
        <f t="shared" si="6"/>
        <v>0</v>
      </c>
    </row>
    <row r="24" spans="1:15" s="23" customFormat="1" ht="30" x14ac:dyDescent="0.25">
      <c r="A24" s="31">
        <v>5</v>
      </c>
      <c r="B24" s="34" t="s">
        <v>49</v>
      </c>
      <c r="C24" s="32"/>
      <c r="D24" s="24">
        <v>1</v>
      </c>
      <c r="E24" s="35" t="s">
        <v>44</v>
      </c>
      <c r="F24" s="33"/>
      <c r="G24" s="27">
        <v>0</v>
      </c>
      <c r="H24" s="1">
        <f t="shared" si="0"/>
        <v>0</v>
      </c>
      <c r="I24" s="27">
        <v>0</v>
      </c>
      <c r="J24" s="1">
        <f t="shared" si="1"/>
        <v>0</v>
      </c>
      <c r="K24" s="1">
        <f t="shared" si="2"/>
        <v>0</v>
      </c>
      <c r="L24" s="1">
        <f t="shared" si="3"/>
        <v>0</v>
      </c>
      <c r="M24" s="1">
        <f t="shared" si="4"/>
        <v>0</v>
      </c>
      <c r="N24" s="1">
        <f t="shared" si="5"/>
        <v>0</v>
      </c>
      <c r="O24" s="2">
        <f t="shared" si="6"/>
        <v>0</v>
      </c>
    </row>
    <row r="25" spans="1:15" s="23" customFormat="1" ht="30" x14ac:dyDescent="0.25">
      <c r="A25" s="31">
        <v>6</v>
      </c>
      <c r="B25" s="34" t="s">
        <v>50</v>
      </c>
      <c r="C25" s="32"/>
      <c r="D25" s="24">
        <v>2</v>
      </c>
      <c r="E25" s="35" t="s">
        <v>44</v>
      </c>
      <c r="F25" s="33"/>
      <c r="G25" s="27">
        <v>0</v>
      </c>
      <c r="H25" s="1">
        <f t="shared" si="0"/>
        <v>0</v>
      </c>
      <c r="I25" s="27">
        <v>0</v>
      </c>
      <c r="J25" s="1">
        <f t="shared" si="1"/>
        <v>0</v>
      </c>
      <c r="K25" s="1">
        <f t="shared" si="2"/>
        <v>0</v>
      </c>
      <c r="L25" s="1">
        <f t="shared" si="3"/>
        <v>0</v>
      </c>
      <c r="M25" s="1">
        <f t="shared" si="4"/>
        <v>0</v>
      </c>
      <c r="N25" s="1">
        <f t="shared" si="5"/>
        <v>0</v>
      </c>
      <c r="O25" s="2">
        <f t="shared" si="6"/>
        <v>0</v>
      </c>
    </row>
    <row r="26" spans="1:15" s="23" customFormat="1" x14ac:dyDescent="0.25">
      <c r="A26" s="31">
        <v>7</v>
      </c>
      <c r="B26" s="34" t="s">
        <v>51</v>
      </c>
      <c r="C26" s="32"/>
      <c r="D26" s="24">
        <v>3</v>
      </c>
      <c r="E26" s="35" t="s">
        <v>44</v>
      </c>
      <c r="F26" s="33"/>
      <c r="G26" s="27">
        <v>0</v>
      </c>
      <c r="H26" s="1">
        <f t="shared" si="0"/>
        <v>0</v>
      </c>
      <c r="I26" s="27">
        <v>0</v>
      </c>
      <c r="J26" s="1">
        <f t="shared" si="1"/>
        <v>0</v>
      </c>
      <c r="K26" s="1">
        <f t="shared" si="2"/>
        <v>0</v>
      </c>
      <c r="L26" s="1">
        <f t="shared" si="3"/>
        <v>0</v>
      </c>
      <c r="M26" s="1">
        <f t="shared" si="4"/>
        <v>0</v>
      </c>
      <c r="N26" s="1">
        <f t="shared" si="5"/>
        <v>0</v>
      </c>
      <c r="O26" s="2">
        <f t="shared" si="6"/>
        <v>0</v>
      </c>
    </row>
    <row r="27" spans="1:15" s="23" customFormat="1" ht="30" x14ac:dyDescent="0.25">
      <c r="A27" s="31">
        <v>8</v>
      </c>
      <c r="B27" s="34" t="s">
        <v>52</v>
      </c>
      <c r="C27" s="32"/>
      <c r="D27" s="24">
        <v>3</v>
      </c>
      <c r="E27" s="35" t="s">
        <v>44</v>
      </c>
      <c r="F27" s="33"/>
      <c r="G27" s="27">
        <v>0</v>
      </c>
      <c r="H27" s="1">
        <f t="shared" si="0"/>
        <v>0</v>
      </c>
      <c r="I27" s="27">
        <v>0</v>
      </c>
      <c r="J27" s="1">
        <f t="shared" si="1"/>
        <v>0</v>
      </c>
      <c r="K27" s="1">
        <f t="shared" si="2"/>
        <v>0</v>
      </c>
      <c r="L27" s="1">
        <f t="shared" si="3"/>
        <v>0</v>
      </c>
      <c r="M27" s="1">
        <f t="shared" si="4"/>
        <v>0</v>
      </c>
      <c r="N27" s="1">
        <f t="shared" si="5"/>
        <v>0</v>
      </c>
      <c r="O27" s="2">
        <f t="shared" si="6"/>
        <v>0</v>
      </c>
    </row>
    <row r="28" spans="1:15" s="23" customFormat="1" ht="30" x14ac:dyDescent="0.25">
      <c r="A28" s="31">
        <v>9</v>
      </c>
      <c r="B28" s="34" t="s">
        <v>53</v>
      </c>
      <c r="C28" s="32"/>
      <c r="D28" s="24">
        <v>20</v>
      </c>
      <c r="E28" s="35" t="s">
        <v>44</v>
      </c>
      <c r="F28" s="33"/>
      <c r="G28" s="27">
        <v>0</v>
      </c>
      <c r="H28" s="1">
        <f t="shared" si="0"/>
        <v>0</v>
      </c>
      <c r="I28" s="27">
        <v>0</v>
      </c>
      <c r="J28" s="1">
        <f t="shared" si="1"/>
        <v>0</v>
      </c>
      <c r="K28" s="1">
        <f t="shared" si="2"/>
        <v>0</v>
      </c>
      <c r="L28" s="1">
        <f t="shared" si="3"/>
        <v>0</v>
      </c>
      <c r="M28" s="1">
        <f t="shared" si="4"/>
        <v>0</v>
      </c>
      <c r="N28" s="1">
        <f t="shared" si="5"/>
        <v>0</v>
      </c>
      <c r="O28" s="2">
        <f t="shared" si="6"/>
        <v>0</v>
      </c>
    </row>
    <row r="29" spans="1:15" s="23" customFormat="1" x14ac:dyDescent="0.25">
      <c r="A29" s="31">
        <v>10</v>
      </c>
      <c r="B29" s="34" t="s">
        <v>54</v>
      </c>
      <c r="C29" s="32"/>
      <c r="D29" s="24">
        <v>50</v>
      </c>
      <c r="E29" s="35" t="s">
        <v>44</v>
      </c>
      <c r="F29" s="33"/>
      <c r="G29" s="27">
        <v>0</v>
      </c>
      <c r="H29" s="1">
        <f t="shared" si="0"/>
        <v>0</v>
      </c>
      <c r="I29" s="27">
        <v>0</v>
      </c>
      <c r="J29" s="1">
        <f t="shared" si="1"/>
        <v>0</v>
      </c>
      <c r="K29" s="1">
        <f t="shared" si="2"/>
        <v>0</v>
      </c>
      <c r="L29" s="1">
        <f t="shared" si="3"/>
        <v>0</v>
      </c>
      <c r="M29" s="1">
        <f t="shared" si="4"/>
        <v>0</v>
      </c>
      <c r="N29" s="1">
        <f t="shared" si="5"/>
        <v>0</v>
      </c>
      <c r="O29" s="2">
        <f t="shared" si="6"/>
        <v>0</v>
      </c>
    </row>
    <row r="30" spans="1:15" s="23" customFormat="1" x14ac:dyDescent="0.25">
      <c r="A30" s="31">
        <v>11</v>
      </c>
      <c r="B30" s="34" t="s">
        <v>55</v>
      </c>
      <c r="C30" s="32"/>
      <c r="D30" s="24">
        <v>24</v>
      </c>
      <c r="E30" s="35" t="s">
        <v>44</v>
      </c>
      <c r="F30" s="33"/>
      <c r="G30" s="27">
        <v>0</v>
      </c>
      <c r="H30" s="1">
        <f t="shared" si="0"/>
        <v>0</v>
      </c>
      <c r="I30" s="27">
        <v>0</v>
      </c>
      <c r="J30" s="1">
        <f t="shared" si="1"/>
        <v>0</v>
      </c>
      <c r="K30" s="1">
        <f t="shared" si="2"/>
        <v>0</v>
      </c>
      <c r="L30" s="1">
        <f t="shared" si="3"/>
        <v>0</v>
      </c>
      <c r="M30" s="1">
        <f t="shared" si="4"/>
        <v>0</v>
      </c>
      <c r="N30" s="1">
        <f t="shared" si="5"/>
        <v>0</v>
      </c>
      <c r="O30" s="2">
        <f t="shared" si="6"/>
        <v>0</v>
      </c>
    </row>
    <row r="31" spans="1:15" s="23" customFormat="1" ht="30" x14ac:dyDescent="0.25">
      <c r="A31" s="31">
        <v>12</v>
      </c>
      <c r="B31" s="34" t="s">
        <v>56</v>
      </c>
      <c r="C31" s="32"/>
      <c r="D31" s="24">
        <v>21</v>
      </c>
      <c r="E31" s="35" t="s">
        <v>44</v>
      </c>
      <c r="F31" s="33"/>
      <c r="G31" s="27">
        <v>0</v>
      </c>
      <c r="H31" s="1">
        <f t="shared" si="0"/>
        <v>0</v>
      </c>
      <c r="I31" s="27">
        <v>0</v>
      </c>
      <c r="J31" s="1">
        <f t="shared" si="1"/>
        <v>0</v>
      </c>
      <c r="K31" s="1">
        <f t="shared" si="2"/>
        <v>0</v>
      </c>
      <c r="L31" s="1">
        <f t="shared" si="3"/>
        <v>0</v>
      </c>
      <c r="M31" s="1">
        <f t="shared" si="4"/>
        <v>0</v>
      </c>
      <c r="N31" s="1">
        <f t="shared" si="5"/>
        <v>0</v>
      </c>
      <c r="O31" s="2">
        <f t="shared" si="6"/>
        <v>0</v>
      </c>
    </row>
    <row r="32" spans="1:15" s="23" customFormat="1" x14ac:dyDescent="0.25">
      <c r="A32" s="31">
        <v>13</v>
      </c>
      <c r="B32" s="34" t="s">
        <v>57</v>
      </c>
      <c r="C32" s="32"/>
      <c r="D32" s="24">
        <v>1000</v>
      </c>
      <c r="E32" s="35" t="s">
        <v>60</v>
      </c>
      <c r="F32" s="33"/>
      <c r="G32" s="27">
        <v>0</v>
      </c>
      <c r="H32" s="1">
        <f t="shared" si="0"/>
        <v>0</v>
      </c>
      <c r="I32" s="27">
        <v>0</v>
      </c>
      <c r="J32" s="1">
        <f t="shared" si="1"/>
        <v>0</v>
      </c>
      <c r="K32" s="1">
        <f t="shared" si="2"/>
        <v>0</v>
      </c>
      <c r="L32" s="1">
        <f t="shared" si="3"/>
        <v>0</v>
      </c>
      <c r="M32" s="1">
        <f t="shared" si="4"/>
        <v>0</v>
      </c>
      <c r="N32" s="1">
        <f t="shared" si="5"/>
        <v>0</v>
      </c>
      <c r="O32" s="2">
        <f t="shared" si="6"/>
        <v>0</v>
      </c>
    </row>
    <row r="33" spans="1:15" s="23" customFormat="1" x14ac:dyDescent="0.25">
      <c r="A33" s="31">
        <v>14</v>
      </c>
      <c r="B33" s="34" t="s">
        <v>58</v>
      </c>
      <c r="C33" s="32"/>
      <c r="D33" s="24">
        <v>21</v>
      </c>
      <c r="E33" s="35" t="s">
        <v>44</v>
      </c>
      <c r="F33" s="33"/>
      <c r="G33" s="27">
        <v>0</v>
      </c>
      <c r="H33" s="1">
        <f t="shared" si="0"/>
        <v>0</v>
      </c>
      <c r="I33" s="27">
        <v>0</v>
      </c>
      <c r="J33" s="1">
        <f t="shared" si="1"/>
        <v>0</v>
      </c>
      <c r="K33" s="1">
        <f t="shared" si="2"/>
        <v>0</v>
      </c>
      <c r="L33" s="1">
        <f t="shared" si="3"/>
        <v>0</v>
      </c>
      <c r="M33" s="1">
        <f t="shared" si="4"/>
        <v>0</v>
      </c>
      <c r="N33" s="1">
        <f t="shared" si="5"/>
        <v>0</v>
      </c>
      <c r="O33" s="2">
        <f t="shared" si="6"/>
        <v>0</v>
      </c>
    </row>
    <row r="34" spans="1:15" s="23" customFormat="1" x14ac:dyDescent="0.25">
      <c r="A34" s="31">
        <v>15</v>
      </c>
      <c r="B34" s="34" t="s">
        <v>59</v>
      </c>
      <c r="C34" s="32"/>
      <c r="D34" s="24">
        <v>21</v>
      </c>
      <c r="E34" s="35" t="s">
        <v>44</v>
      </c>
      <c r="F34" s="33"/>
      <c r="G34" s="27">
        <v>0</v>
      </c>
      <c r="H34" s="1">
        <f t="shared" si="0"/>
        <v>0</v>
      </c>
      <c r="I34" s="27">
        <v>0</v>
      </c>
      <c r="J34" s="1">
        <f t="shared" si="1"/>
        <v>0</v>
      </c>
      <c r="K34" s="1">
        <f t="shared" si="2"/>
        <v>0</v>
      </c>
      <c r="L34" s="1">
        <f t="shared" si="3"/>
        <v>0</v>
      </c>
      <c r="M34" s="1">
        <f t="shared" si="4"/>
        <v>0</v>
      </c>
      <c r="N34" s="1">
        <f t="shared" si="5"/>
        <v>0</v>
      </c>
      <c r="O34" s="2">
        <f t="shared" si="6"/>
        <v>0</v>
      </c>
    </row>
    <row r="35" spans="1:15" s="23" customFormat="1" ht="42" customHeight="1" thickBot="1" x14ac:dyDescent="0.25">
      <c r="A35" s="19"/>
      <c r="B35" s="69"/>
      <c r="C35" s="69"/>
      <c r="D35" s="69"/>
      <c r="E35" s="69"/>
      <c r="F35" s="69"/>
      <c r="G35" s="69"/>
      <c r="H35" s="69"/>
      <c r="I35" s="69"/>
      <c r="J35" s="69"/>
      <c r="K35" s="69"/>
      <c r="L35" s="69"/>
      <c r="M35" s="70" t="s">
        <v>35</v>
      </c>
      <c r="N35" s="70"/>
      <c r="O35" s="30">
        <f>SUMIF(G:G,0%,L:L)</f>
        <v>0</v>
      </c>
    </row>
    <row r="36" spans="1:15" s="23" customFormat="1" ht="39" customHeight="1" thickBot="1" x14ac:dyDescent="0.25">
      <c r="A36" s="58" t="s">
        <v>24</v>
      </c>
      <c r="B36" s="59"/>
      <c r="C36" s="59"/>
      <c r="D36" s="59"/>
      <c r="E36" s="59"/>
      <c r="F36" s="59"/>
      <c r="G36" s="59"/>
      <c r="H36" s="59"/>
      <c r="I36" s="59"/>
      <c r="J36" s="59"/>
      <c r="K36" s="59"/>
      <c r="L36" s="59"/>
      <c r="M36" s="71" t="s">
        <v>10</v>
      </c>
      <c r="N36" s="71"/>
      <c r="O36" s="4">
        <f>SUMIF(G:G,5%,L:L)</f>
        <v>0</v>
      </c>
    </row>
    <row r="37" spans="1:15" s="23" customFormat="1" ht="30" customHeight="1" x14ac:dyDescent="0.2">
      <c r="A37" s="54" t="s">
        <v>42</v>
      </c>
      <c r="B37" s="55"/>
      <c r="C37" s="55"/>
      <c r="D37" s="55"/>
      <c r="E37" s="55"/>
      <c r="F37" s="55"/>
      <c r="G37" s="55"/>
      <c r="H37" s="55"/>
      <c r="I37" s="55"/>
      <c r="J37" s="55"/>
      <c r="K37" s="55"/>
      <c r="L37" s="56"/>
      <c r="M37" s="71" t="s">
        <v>11</v>
      </c>
      <c r="N37" s="71"/>
      <c r="O37" s="4">
        <f>SUMIF(G:G,19%,L:L)</f>
        <v>0</v>
      </c>
    </row>
    <row r="38" spans="1:15" s="23" customFormat="1" ht="30" customHeight="1" x14ac:dyDescent="0.2">
      <c r="A38" s="57"/>
      <c r="B38" s="57"/>
      <c r="C38" s="57"/>
      <c r="D38" s="57"/>
      <c r="E38" s="57"/>
      <c r="F38" s="57"/>
      <c r="G38" s="57"/>
      <c r="H38" s="57"/>
      <c r="I38" s="57"/>
      <c r="J38" s="57"/>
      <c r="K38" s="57"/>
      <c r="L38" s="57"/>
      <c r="M38" s="36" t="s">
        <v>7</v>
      </c>
      <c r="N38" s="37"/>
      <c r="O38" s="5">
        <f>SUM(O35:O37)</f>
        <v>0</v>
      </c>
    </row>
    <row r="39" spans="1:15" s="23" customFormat="1" ht="30" customHeight="1" x14ac:dyDescent="0.2">
      <c r="A39" s="57"/>
      <c r="B39" s="57"/>
      <c r="C39" s="57"/>
      <c r="D39" s="57"/>
      <c r="E39" s="57"/>
      <c r="F39" s="57"/>
      <c r="G39" s="57"/>
      <c r="H39" s="57"/>
      <c r="I39" s="57"/>
      <c r="J39" s="57"/>
      <c r="K39" s="57"/>
      <c r="L39" s="57"/>
      <c r="M39" s="72" t="s">
        <v>12</v>
      </c>
      <c r="N39" s="73"/>
      <c r="O39" s="6">
        <f>ROUND(O36*5%,0)</f>
        <v>0</v>
      </c>
    </row>
    <row r="40" spans="1:15" s="23" customFormat="1" ht="30" customHeight="1" x14ac:dyDescent="0.2">
      <c r="A40" s="57"/>
      <c r="B40" s="57"/>
      <c r="C40" s="57"/>
      <c r="D40" s="57"/>
      <c r="E40" s="57"/>
      <c r="F40" s="57"/>
      <c r="G40" s="57"/>
      <c r="H40" s="57"/>
      <c r="I40" s="57"/>
      <c r="J40" s="57"/>
      <c r="K40" s="57"/>
      <c r="L40" s="57"/>
      <c r="M40" s="72" t="s">
        <v>13</v>
      </c>
      <c r="N40" s="73"/>
      <c r="O40" s="4">
        <f>ROUND(O37*19%,0)</f>
        <v>0</v>
      </c>
    </row>
    <row r="41" spans="1:15" s="23" customFormat="1" ht="30" customHeight="1" x14ac:dyDescent="0.2">
      <c r="A41" s="57"/>
      <c r="B41" s="57"/>
      <c r="C41" s="57"/>
      <c r="D41" s="57"/>
      <c r="E41" s="57"/>
      <c r="F41" s="57"/>
      <c r="G41" s="57"/>
      <c r="H41" s="57"/>
      <c r="I41" s="57"/>
      <c r="J41" s="57"/>
      <c r="K41" s="57"/>
      <c r="L41" s="57"/>
      <c r="M41" s="36" t="s">
        <v>14</v>
      </c>
      <c r="N41" s="37"/>
      <c r="O41" s="5">
        <f>SUM(O39:O40)</f>
        <v>0</v>
      </c>
    </row>
    <row r="42" spans="1:15" s="23" customFormat="1" ht="30" customHeight="1" x14ac:dyDescent="0.2">
      <c r="A42" s="57"/>
      <c r="B42" s="57"/>
      <c r="C42" s="57"/>
      <c r="D42" s="57"/>
      <c r="E42" s="57"/>
      <c r="F42" s="57"/>
      <c r="G42" s="57"/>
      <c r="H42" s="57"/>
      <c r="I42" s="57"/>
      <c r="J42" s="57"/>
      <c r="K42" s="57"/>
      <c r="L42" s="57"/>
      <c r="M42" s="40" t="s">
        <v>33</v>
      </c>
      <c r="N42" s="41"/>
      <c r="O42" s="4">
        <f>SUMIF(I:I,8%,N:N)</f>
        <v>0</v>
      </c>
    </row>
    <row r="43" spans="1:15" s="23" customFormat="1" ht="37.5" customHeight="1" x14ac:dyDescent="0.2">
      <c r="A43" s="57"/>
      <c r="B43" s="57"/>
      <c r="C43" s="57"/>
      <c r="D43" s="57"/>
      <c r="E43" s="57"/>
      <c r="F43" s="57"/>
      <c r="G43" s="57"/>
      <c r="H43" s="57"/>
      <c r="I43" s="57"/>
      <c r="J43" s="57"/>
      <c r="K43" s="57"/>
      <c r="L43" s="57"/>
      <c r="M43" s="38" t="s">
        <v>32</v>
      </c>
      <c r="N43" s="39"/>
      <c r="O43" s="5">
        <f>SUM(O42)</f>
        <v>0</v>
      </c>
    </row>
    <row r="44" spans="1:15" s="23" customFormat="1" ht="44.25" customHeight="1" x14ac:dyDescent="0.2">
      <c r="A44" s="57"/>
      <c r="B44" s="57"/>
      <c r="C44" s="57"/>
      <c r="D44" s="57"/>
      <c r="E44" s="57"/>
      <c r="F44" s="57"/>
      <c r="G44" s="57"/>
      <c r="H44" s="57"/>
      <c r="I44" s="57"/>
      <c r="J44" s="57"/>
      <c r="K44" s="57"/>
      <c r="L44" s="57"/>
      <c r="M44" s="38" t="s">
        <v>15</v>
      </c>
      <c r="N44" s="39"/>
      <c r="O44" s="5">
        <f>+O38+O41+O43</f>
        <v>0</v>
      </c>
    </row>
    <row r="47" spans="1:15" x14ac:dyDescent="0.25">
      <c r="B47" s="29"/>
      <c r="C47" s="29"/>
    </row>
    <row r="48" spans="1:15" x14ac:dyDescent="0.25">
      <c r="B48" s="67"/>
      <c r="C48" s="67"/>
    </row>
    <row r="49" spans="1:3" ht="15.75" thickBot="1" x14ac:dyDescent="0.3">
      <c r="B49" s="68"/>
      <c r="C49" s="68"/>
    </row>
    <row r="50" spans="1:3" x14ac:dyDescent="0.25">
      <c r="B50" s="61" t="s">
        <v>20</v>
      </c>
      <c r="C50" s="61"/>
    </row>
    <row r="52" spans="1:3" x14ac:dyDescent="0.25">
      <c r="A52" s="25" t="s">
        <v>43</v>
      </c>
    </row>
  </sheetData>
  <sheetProtection sheet="1" selectLockedCells="1"/>
  <mergeCells count="30">
    <mergeCell ref="A37:L44"/>
    <mergeCell ref="A36:L36"/>
    <mergeCell ref="A10:B10"/>
    <mergeCell ref="B50:C50"/>
    <mergeCell ref="D14:G14"/>
    <mergeCell ref="D16:G16"/>
    <mergeCell ref="F10:G10"/>
    <mergeCell ref="L10:N10"/>
    <mergeCell ref="B48:C49"/>
    <mergeCell ref="B35:L35"/>
    <mergeCell ref="M35:N35"/>
    <mergeCell ref="M36:N36"/>
    <mergeCell ref="M37:N37"/>
    <mergeCell ref="M38:N38"/>
    <mergeCell ref="M39:N39"/>
    <mergeCell ref="M40:N40"/>
    <mergeCell ref="A2:A5"/>
    <mergeCell ref="D12:G12"/>
    <mergeCell ref="A12:B16"/>
    <mergeCell ref="B2:M2"/>
    <mergeCell ref="B3:M3"/>
    <mergeCell ref="B4:M5"/>
    <mergeCell ref="M41:N41"/>
    <mergeCell ref="M44:N44"/>
    <mergeCell ref="M42:N42"/>
    <mergeCell ref="M43:N43"/>
    <mergeCell ref="N2:O2"/>
    <mergeCell ref="N3:O3"/>
    <mergeCell ref="N4:O4"/>
    <mergeCell ref="N5:O5"/>
  </mergeCells>
  <dataValidations count="1">
    <dataValidation type="whole" allowBlank="1" showInputMessage="1" showErrorMessage="1" sqref="F20:F34">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G20:G34 I20:I34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elements/1.1/"/>
    <ds:schemaRef ds:uri="http://www.w3.org/XML/1998/namespace"/>
    <ds:schemaRef ds:uri="http://purl.org/dc/dcmitype/"/>
    <ds:schemaRef ds:uri="http://schemas.microsoft.com/office/2006/documentManagement/types"/>
    <ds:schemaRef ds:uri="632c1e4e-69c6-4d1f-81a1-009441d464e5"/>
    <ds:schemaRef ds:uri="http://schemas.openxmlformats.org/package/2006/metadata/core-properties"/>
    <ds:schemaRef ds:uri="http://purl.org/dc/terms/"/>
    <ds:schemaRef ds:uri="http://schemas.microsoft.com/office/infopath/2007/PartnerControl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Ricardo Martin Malagon Gomez</cp:lastModifiedBy>
  <cp:lastPrinted>2022-01-27T18:55:46Z</cp:lastPrinted>
  <dcterms:created xsi:type="dcterms:W3CDTF">2017-04-28T13:22:52Z</dcterms:created>
  <dcterms:modified xsi:type="dcterms:W3CDTF">2023-07-04T20:47:28Z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